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CONSO P &amp; L  " sheetId="1" r:id="rId1"/>
    <sheet name="CONSO BS" sheetId="2" r:id="rId2"/>
  </sheets>
  <definedNames>
    <definedName name="_xlnm.Print_Area" localSheetId="1">'CONSO BS'!$A$1:$H$70</definedName>
  </definedNames>
  <calcPr fullCalcOnLoad="1"/>
</workbook>
</file>

<file path=xl/sharedStrings.xml><?xml version="1.0" encoding="utf-8"?>
<sst xmlns="http://schemas.openxmlformats.org/spreadsheetml/2006/main" count="157" uniqueCount="112">
  <si>
    <t>1.</t>
  </si>
  <si>
    <t>(a)</t>
  </si>
  <si>
    <t>(b)</t>
  </si>
  <si>
    <t>(c)</t>
  </si>
  <si>
    <t>Investment income</t>
  </si>
  <si>
    <t>2.</t>
  </si>
  <si>
    <t>depreciation and amortisation,</t>
  </si>
  <si>
    <t>(d)</t>
  </si>
  <si>
    <t>(e)</t>
  </si>
  <si>
    <t>(f)</t>
  </si>
  <si>
    <t>(g)</t>
  </si>
  <si>
    <t>associated companies</t>
  </si>
  <si>
    <t>(h)</t>
  </si>
  <si>
    <t>(i)</t>
  </si>
  <si>
    <t>(ii)</t>
  </si>
  <si>
    <t>Less minority interests</t>
  </si>
  <si>
    <t>(j)</t>
  </si>
  <si>
    <t>(k)</t>
  </si>
  <si>
    <t>Extraordinary items</t>
  </si>
  <si>
    <t>(iii)</t>
  </si>
  <si>
    <t>of the company</t>
  </si>
  <si>
    <t>(l)</t>
  </si>
  <si>
    <t>3.</t>
  </si>
  <si>
    <t>provision for preference</t>
  </si>
  <si>
    <t>dividends, if any:-</t>
  </si>
  <si>
    <t>Basic (based on</t>
  </si>
  <si>
    <t>Fully diluted (based on</t>
  </si>
  <si>
    <t>Exceptional items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</si>
  <si>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</si>
  <si>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</si>
  <si>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</si>
  <si>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</si>
  <si>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</si>
  <si>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</si>
  <si>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</si>
  <si>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</si>
  <si>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</si>
  <si>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</si>
  <si>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AS AT</t>
  </si>
  <si>
    <t>END OF</t>
  </si>
  <si>
    <t>PRECEDING</t>
  </si>
  <si>
    <t xml:space="preserve"> </t>
  </si>
  <si>
    <t>FINANCIAL</t>
  </si>
  <si>
    <t>YEAR ENDED</t>
  </si>
  <si>
    <t>Reserves :</t>
  </si>
  <si>
    <t xml:space="preserve">SHL CONSOLIDATED BHD </t>
  </si>
  <si>
    <t>SHL CONSOLIDATED BHD</t>
  </si>
  <si>
    <t>31/03/2001</t>
  </si>
  <si>
    <t>Revenue</t>
  </si>
  <si>
    <t>Deferred tax asset</t>
  </si>
  <si>
    <t>CONSOLIDATED INCOME STATEMENT</t>
  </si>
  <si>
    <t>Other income</t>
  </si>
  <si>
    <t>Profit/(loss) before finance cost,</t>
  </si>
  <si>
    <t>exceptional items, income tax, minority</t>
  </si>
  <si>
    <t>interest and extraordinary items</t>
  </si>
  <si>
    <t>Finance cost</t>
  </si>
  <si>
    <t>Profit/(loss) before income tax, minority</t>
  </si>
  <si>
    <t>interests and extraordinary items</t>
  </si>
  <si>
    <t>Income tax</t>
  </si>
  <si>
    <t>Profit/(loss) after income tax</t>
  </si>
  <si>
    <t>before deducting minority interest</t>
  </si>
  <si>
    <t>Net profit /(loss) from ordinary activities</t>
  </si>
  <si>
    <t>(m)</t>
  </si>
  <si>
    <t>2(m) above after deducting any</t>
  </si>
  <si>
    <t>Depreciation and amortisation</t>
  </si>
  <si>
    <t>attributable to members of the company</t>
  </si>
  <si>
    <t xml:space="preserve"> to members of the company</t>
  </si>
  <si>
    <t>Net profit/(loss)  attributable to members</t>
  </si>
  <si>
    <t>Extraordinary items attributable</t>
  </si>
  <si>
    <t>Share of profits and losses of</t>
  </si>
  <si>
    <t>The figures have not been audited.</t>
  </si>
  <si>
    <t>Property, plant and equipment</t>
  </si>
  <si>
    <t>Investment in associated company</t>
  </si>
  <si>
    <t>Goodwill on consolidation</t>
  </si>
  <si>
    <t>Intangible assets</t>
  </si>
  <si>
    <t>Inventories</t>
  </si>
  <si>
    <t>Trade receivables</t>
  </si>
  <si>
    <t>Short term investments</t>
  </si>
  <si>
    <t xml:space="preserve">Cash </t>
  </si>
  <si>
    <t>Trade payables</t>
  </si>
  <si>
    <t>Short term borrowings</t>
  </si>
  <si>
    <t>Net current assets</t>
  </si>
  <si>
    <t>Current liabilities</t>
  </si>
  <si>
    <t>Current assets</t>
  </si>
  <si>
    <t>Other long term assets</t>
  </si>
  <si>
    <t>Long term investments</t>
  </si>
  <si>
    <t>Shareholders' funds</t>
  </si>
  <si>
    <t>Share capital</t>
  </si>
  <si>
    <t>Revaluation reserve</t>
  </si>
  <si>
    <t>Trust account</t>
  </si>
  <si>
    <t>Other receivables</t>
  </si>
  <si>
    <t>Propery development expenditure</t>
  </si>
  <si>
    <t>Minority interests</t>
  </si>
  <si>
    <t>Long term borrowings</t>
  </si>
  <si>
    <t>Share premium</t>
  </si>
  <si>
    <t>Merger deficit</t>
  </si>
  <si>
    <t>Capital reserve</t>
  </si>
  <si>
    <t>Net tangible assets per share (RM)</t>
  </si>
  <si>
    <t>Other long term liabilities</t>
  </si>
  <si>
    <t>Provision for taxation</t>
  </si>
  <si>
    <t xml:space="preserve">The figures have not been audited. </t>
  </si>
  <si>
    <t>PERIOD</t>
  </si>
  <si>
    <t>Other payables</t>
  </si>
  <si>
    <t>Investment properties</t>
  </si>
  <si>
    <t>Retained profits</t>
  </si>
  <si>
    <t>Pre-acquisition profit/(loss)</t>
  </si>
  <si>
    <t>CONSOLIDATED BALANCE SHEET AS AT 31 MARCH 2002</t>
  </si>
  <si>
    <t>31/03/2002</t>
  </si>
  <si>
    <t>The Board of Directors is pleased to announce the following :-</t>
  </si>
  <si>
    <t>188,642,980 ordinary shares) -(sen)</t>
  </si>
  <si>
    <t>194,933,980 ordinary shares) -(sen)</t>
  </si>
  <si>
    <t xml:space="preserve">Quarterly report on consolidated results for the fourth quarter ended 31 March 2002.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</si>
</sst>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.0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22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41" fontId="1" fillId="0" borderId="1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1" fillId="0" borderId="1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Alignment="1">
      <alignment horizontal="center"/>
    </xf>
    <xf numFmtId="22" fontId="1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37" fontId="1" fillId="0" borderId="2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6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43" fontId="1" fillId="0" borderId="0" xfId="15" applyFont="1" applyFill="1" applyAlignment="1">
      <alignment/>
    </xf>
    <xf numFmtId="39" fontId="1" fillId="0" borderId="0" xfId="0" applyNumberFormat="1" applyFont="1" applyFill="1" applyAlignment="1">
      <alignment horizontal="right"/>
    </xf>
    <xf numFmtId="3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view="pageBreakPreview" zoomScale="75" zoomScaleNormal="75" zoomScaleSheetLayoutView="75" workbookViewId="0" topLeftCell="A1">
      <selection activeCell="F7" sqref="F7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5.8515625" style="1" customWidth="1"/>
    <col min="6" max="6" width="17.57421875" style="3" customWidth="1"/>
    <col min="7" max="7" width="1.7109375" style="3" customWidth="1"/>
    <col min="8" max="8" width="17.57421875" style="40" customWidth="1"/>
    <col min="9" max="9" width="5.140625" style="3" customWidth="1"/>
    <col min="10" max="10" width="17.57421875" style="15" customWidth="1"/>
    <col min="11" max="11" width="1.7109375" style="3" customWidth="1"/>
    <col min="12" max="12" width="17.57421875" style="40" customWidth="1"/>
    <col min="13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3.25">
      <c r="A1" s="30" t="s">
        <v>46</v>
      </c>
      <c r="B1" s="31"/>
      <c r="C1" s="31"/>
      <c r="D1" s="31"/>
      <c r="E1" s="31"/>
    </row>
    <row r="2" spans="1:12" ht="14.25" customHeight="1">
      <c r="A2" s="30"/>
      <c r="B2" s="31"/>
      <c r="C2" s="31"/>
      <c r="D2" s="31"/>
      <c r="E2" s="31"/>
      <c r="L2" s="49">
        <f ca="1">NOW()</f>
        <v>37406.4171806713</v>
      </c>
    </row>
    <row r="3" spans="1:9" ht="15">
      <c r="A3" s="2" t="s">
        <v>108</v>
      </c>
      <c r="B3" s="2"/>
      <c r="C3" s="2"/>
      <c r="D3" s="2"/>
      <c r="E3" s="2"/>
      <c r="F3" s="28"/>
      <c r="G3" s="28"/>
      <c r="H3" s="41"/>
      <c r="I3" s="28"/>
    </row>
    <row r="4" spans="2:9" ht="6" customHeight="1">
      <c r="B4" s="2"/>
      <c r="C4" s="2"/>
      <c r="D4" s="2"/>
      <c r="E4" s="2"/>
      <c r="F4" s="28"/>
      <c r="G4" s="28"/>
      <c r="H4" s="41"/>
      <c r="I4" s="28"/>
    </row>
    <row r="5" spans="1:9" ht="15">
      <c r="A5" s="6" t="s">
        <v>111</v>
      </c>
      <c r="B5" s="2"/>
      <c r="C5" s="2"/>
      <c r="D5" s="2"/>
      <c r="E5" s="2"/>
      <c r="F5" s="28"/>
      <c r="G5" s="28"/>
      <c r="H5" s="41"/>
      <c r="I5" s="28"/>
    </row>
    <row r="6" ht="14.25">
      <c r="A6" s="6" t="s">
        <v>100</v>
      </c>
    </row>
    <row r="7" ht="14.25">
      <c r="A7" s="6"/>
    </row>
    <row r="8" ht="15">
      <c r="A8" s="2" t="s">
        <v>50</v>
      </c>
    </row>
    <row r="10" spans="6:12" ht="15">
      <c r="F10" s="28"/>
      <c r="G10" s="28" t="s">
        <v>29</v>
      </c>
      <c r="H10" s="41"/>
      <c r="I10" s="28"/>
      <c r="J10" s="29"/>
      <c r="K10" s="28" t="s">
        <v>36</v>
      </c>
      <c r="L10" s="41"/>
    </row>
    <row r="11" spans="1:19" s="4" customFormat="1" ht="12.75">
      <c r="A11" s="6"/>
      <c r="F11" s="24" t="s">
        <v>30</v>
      </c>
      <c r="G11" s="24"/>
      <c r="H11" s="42" t="s">
        <v>33</v>
      </c>
      <c r="I11" s="24"/>
      <c r="J11" s="25" t="s">
        <v>30</v>
      </c>
      <c r="K11" s="24"/>
      <c r="L11" s="42" t="s">
        <v>33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24" t="s">
        <v>31</v>
      </c>
      <c r="G12" s="24"/>
      <c r="H12" s="42" t="s">
        <v>31</v>
      </c>
      <c r="I12" s="24"/>
      <c r="J12" s="25" t="s">
        <v>31</v>
      </c>
      <c r="K12" s="24"/>
      <c r="L12" s="42" t="s">
        <v>31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24" t="s">
        <v>32</v>
      </c>
      <c r="G13" s="24"/>
      <c r="H13" s="42" t="s">
        <v>34</v>
      </c>
      <c r="I13" s="24"/>
      <c r="J13" s="25" t="s">
        <v>37</v>
      </c>
      <c r="K13" s="24"/>
      <c r="L13" s="42" t="s">
        <v>34</v>
      </c>
      <c r="M13" s="5"/>
      <c r="N13" s="5"/>
      <c r="O13" s="5"/>
      <c r="P13" s="5"/>
      <c r="Q13" s="5"/>
      <c r="R13" s="5"/>
      <c r="S13" s="5"/>
    </row>
    <row r="14" spans="1:19" s="4" customFormat="1" ht="12.75">
      <c r="A14" s="6"/>
      <c r="F14" s="24"/>
      <c r="G14" s="24"/>
      <c r="H14" s="42" t="s">
        <v>32</v>
      </c>
      <c r="I14" s="24"/>
      <c r="J14" s="25"/>
      <c r="K14" s="24"/>
      <c r="L14" s="50" t="s">
        <v>101</v>
      </c>
      <c r="M14" s="5"/>
      <c r="N14" s="5"/>
      <c r="O14" s="5"/>
      <c r="P14" s="5"/>
      <c r="Q14" s="5"/>
      <c r="R14" s="5"/>
      <c r="S14" s="5"/>
    </row>
    <row r="15" spans="1:19" s="4" customFormat="1" ht="12.75">
      <c r="A15" s="6"/>
      <c r="F15" s="26" t="s">
        <v>107</v>
      </c>
      <c r="G15" s="24"/>
      <c r="H15" s="43" t="s">
        <v>47</v>
      </c>
      <c r="I15" s="24"/>
      <c r="J15" s="27" t="str">
        <f>F15</f>
        <v>31/03/2002</v>
      </c>
      <c r="K15" s="24"/>
      <c r="L15" s="43" t="str">
        <f>H15</f>
        <v>31/03/2001</v>
      </c>
      <c r="M15" s="5"/>
      <c r="N15" s="5"/>
      <c r="O15" s="5"/>
      <c r="P15" s="5"/>
      <c r="Q15" s="5"/>
      <c r="R15" s="5"/>
      <c r="S15" s="5"/>
    </row>
    <row r="16" spans="6:12" ht="15">
      <c r="F16" s="24" t="s">
        <v>35</v>
      </c>
      <c r="H16" s="24" t="s">
        <v>35</v>
      </c>
      <c r="J16" s="24" t="s">
        <v>35</v>
      </c>
      <c r="L16" s="24" t="s">
        <v>35</v>
      </c>
    </row>
    <row r="17" ht="15">
      <c r="F17" s="15"/>
    </row>
    <row r="18" spans="1:12" ht="15">
      <c r="A18" s="7" t="s">
        <v>0</v>
      </c>
      <c r="B18" s="1" t="s">
        <v>1</v>
      </c>
      <c r="C18" s="1" t="s">
        <v>48</v>
      </c>
      <c r="F18" s="16">
        <v>37748</v>
      </c>
      <c r="G18" s="11"/>
      <c r="H18" s="44">
        <v>42420</v>
      </c>
      <c r="I18" s="11"/>
      <c r="J18" s="16">
        <v>171595</v>
      </c>
      <c r="K18" s="11"/>
      <c r="L18" s="44">
        <v>208523</v>
      </c>
    </row>
    <row r="19" spans="1:12" ht="9" customHeight="1">
      <c r="A19" s="7"/>
      <c r="F19" s="17"/>
      <c r="G19" s="13"/>
      <c r="H19" s="47"/>
      <c r="I19" s="13"/>
      <c r="J19" s="17"/>
      <c r="K19" s="13"/>
      <c r="L19" s="47"/>
    </row>
    <row r="20" spans="2:12" ht="17.25" customHeight="1">
      <c r="B20" s="1" t="s">
        <v>2</v>
      </c>
      <c r="C20" s="1" t="s">
        <v>4</v>
      </c>
      <c r="F20" s="16">
        <v>133</v>
      </c>
      <c r="G20" s="11"/>
      <c r="H20" s="44">
        <v>286</v>
      </c>
      <c r="I20" s="11"/>
      <c r="J20" s="16">
        <v>294</v>
      </c>
      <c r="K20" s="11"/>
      <c r="L20" s="44">
        <v>566</v>
      </c>
    </row>
    <row r="21" spans="6:12" ht="8.25" customHeight="1">
      <c r="F21" s="17"/>
      <c r="G21" s="11"/>
      <c r="H21" s="47"/>
      <c r="I21" s="11"/>
      <c r="J21" s="17"/>
      <c r="K21" s="11"/>
      <c r="L21" s="47"/>
    </row>
    <row r="22" spans="2:12" ht="17.25" customHeight="1">
      <c r="B22" s="1" t="s">
        <v>3</v>
      </c>
      <c r="C22" s="1" t="s">
        <v>51</v>
      </c>
      <c r="F22" s="16">
        <v>490</v>
      </c>
      <c r="G22" s="11"/>
      <c r="H22" s="44">
        <v>859</v>
      </c>
      <c r="I22" s="11"/>
      <c r="J22" s="16">
        <v>3069</v>
      </c>
      <c r="K22" s="11"/>
      <c r="L22" s="44">
        <v>9331</v>
      </c>
    </row>
    <row r="23" spans="2:12" ht="9" customHeight="1">
      <c r="B23" s="1" t="s">
        <v>41</v>
      </c>
      <c r="C23" s="1" t="s">
        <v>41</v>
      </c>
      <c r="F23" s="17"/>
      <c r="G23" s="11"/>
      <c r="H23" s="47"/>
      <c r="I23" s="11"/>
      <c r="J23" s="17"/>
      <c r="K23" s="11"/>
      <c r="L23" s="47"/>
    </row>
    <row r="24" spans="1:12" ht="15">
      <c r="A24" s="7" t="s">
        <v>5</v>
      </c>
      <c r="B24" s="1" t="s">
        <v>1</v>
      </c>
      <c r="C24" s="1" t="s">
        <v>52</v>
      </c>
      <c r="F24" s="15">
        <v>2078</v>
      </c>
      <c r="G24" s="11"/>
      <c r="H24" s="45">
        <v>7617</v>
      </c>
      <c r="I24" s="11"/>
      <c r="J24" s="15">
        <v>21960</v>
      </c>
      <c r="K24" s="11"/>
      <c r="L24" s="45">
        <v>39618</v>
      </c>
    </row>
    <row r="25" spans="3:12" ht="15">
      <c r="C25" s="1" t="s">
        <v>6</v>
      </c>
      <c r="F25" s="15"/>
      <c r="G25" s="11"/>
      <c r="H25" s="45"/>
      <c r="I25" s="11"/>
      <c r="K25" s="11"/>
      <c r="L25" s="45"/>
    </row>
    <row r="26" spans="3:12" ht="15">
      <c r="C26" s="1" t="s">
        <v>53</v>
      </c>
      <c r="F26" s="15"/>
      <c r="G26" s="11"/>
      <c r="H26" s="45"/>
      <c r="I26" s="11"/>
      <c r="K26" s="11"/>
      <c r="L26" s="45"/>
    </row>
    <row r="27" spans="3:12" ht="15">
      <c r="C27" s="1" t="s">
        <v>54</v>
      </c>
      <c r="F27" s="15"/>
      <c r="G27" s="11"/>
      <c r="H27" s="45"/>
      <c r="I27" s="11"/>
      <c r="K27" s="11"/>
      <c r="L27" s="45"/>
    </row>
    <row r="28" spans="3:12" ht="8.25" customHeight="1">
      <c r="C28" s="1" t="s">
        <v>41</v>
      </c>
      <c r="F28" s="15"/>
      <c r="G28" s="11"/>
      <c r="H28" s="45"/>
      <c r="I28" s="11"/>
      <c r="K28" s="11"/>
      <c r="L28" s="45"/>
    </row>
    <row r="29" spans="2:12" ht="15">
      <c r="B29" s="1" t="s">
        <v>2</v>
      </c>
      <c r="C29" s="1" t="s">
        <v>55</v>
      </c>
      <c r="F29" s="15">
        <v>-304</v>
      </c>
      <c r="G29" s="11"/>
      <c r="H29" s="45">
        <v>343</v>
      </c>
      <c r="I29" s="11"/>
      <c r="J29" s="15">
        <v>-657</v>
      </c>
      <c r="K29" s="11"/>
      <c r="L29" s="45">
        <v>-478</v>
      </c>
    </row>
    <row r="30" spans="6:12" ht="9" customHeight="1">
      <c r="F30" s="15"/>
      <c r="G30" s="11"/>
      <c r="H30" s="45"/>
      <c r="I30" s="11"/>
      <c r="K30" s="11"/>
      <c r="L30" s="45"/>
    </row>
    <row r="31" spans="2:12" ht="15">
      <c r="B31" s="1" t="s">
        <v>3</v>
      </c>
      <c r="C31" s="1" t="s">
        <v>64</v>
      </c>
      <c r="F31" s="15">
        <v>668</v>
      </c>
      <c r="G31" s="11"/>
      <c r="H31" s="45">
        <v>-1095</v>
      </c>
      <c r="I31" s="11"/>
      <c r="J31" s="15">
        <v>-5761</v>
      </c>
      <c r="K31" s="11"/>
      <c r="L31" s="45">
        <v>-6140</v>
      </c>
    </row>
    <row r="32" spans="6:12" ht="9" customHeight="1">
      <c r="F32" s="15"/>
      <c r="G32" s="11"/>
      <c r="H32" s="45"/>
      <c r="I32" s="11"/>
      <c r="K32" s="11"/>
      <c r="L32" s="45"/>
    </row>
    <row r="33" spans="2:12" ht="15">
      <c r="B33" s="1" t="s">
        <v>7</v>
      </c>
      <c r="C33" s="1" t="s">
        <v>27</v>
      </c>
      <c r="F33" s="19">
        <v>0</v>
      </c>
      <c r="G33" s="11"/>
      <c r="H33" s="46">
        <v>0</v>
      </c>
      <c r="I33" s="11"/>
      <c r="J33" s="19">
        <v>0</v>
      </c>
      <c r="K33" s="11"/>
      <c r="L33" s="46">
        <v>0</v>
      </c>
    </row>
    <row r="34" spans="6:12" ht="9" customHeight="1">
      <c r="F34" s="52"/>
      <c r="G34" s="11"/>
      <c r="H34" s="53"/>
      <c r="I34" s="11"/>
      <c r="J34" s="52"/>
      <c r="K34" s="11"/>
      <c r="L34" s="53"/>
    </row>
    <row r="35" spans="2:12" ht="15">
      <c r="B35" s="1" t="s">
        <v>8</v>
      </c>
      <c r="C35" s="1" t="s">
        <v>56</v>
      </c>
      <c r="F35" s="15">
        <f>+F24+F29+F31+F33</f>
        <v>2442</v>
      </c>
      <c r="G35" s="11"/>
      <c r="H35" s="45">
        <f>SUM(H24:H33)</f>
        <v>6865</v>
      </c>
      <c r="I35" s="11"/>
      <c r="J35" s="15">
        <f>+J24+J29+J31+J33</f>
        <v>15542</v>
      </c>
      <c r="K35" s="11"/>
      <c r="L35" s="45">
        <f>SUM(L24:L33)</f>
        <v>33000</v>
      </c>
    </row>
    <row r="36" spans="3:12" ht="15">
      <c r="C36" s="1" t="s">
        <v>57</v>
      </c>
      <c r="F36" s="15"/>
      <c r="G36" s="11"/>
      <c r="H36" s="45"/>
      <c r="I36" s="11"/>
      <c r="K36" s="11"/>
      <c r="L36" s="45"/>
    </row>
    <row r="37" spans="6:12" ht="8.25" customHeight="1">
      <c r="F37" s="15"/>
      <c r="G37" s="11"/>
      <c r="H37" s="45"/>
      <c r="I37" s="11"/>
      <c r="K37" s="11"/>
      <c r="L37" s="45"/>
    </row>
    <row r="38" spans="2:16" ht="15">
      <c r="B38" s="1" t="s">
        <v>9</v>
      </c>
      <c r="C38" s="1" t="s">
        <v>69</v>
      </c>
      <c r="F38" s="17" t="s">
        <v>41</v>
      </c>
      <c r="G38" s="13"/>
      <c r="H38" s="47" t="s">
        <v>41</v>
      </c>
      <c r="I38" s="13"/>
      <c r="J38" s="17" t="s">
        <v>41</v>
      </c>
      <c r="K38" s="13"/>
      <c r="L38" s="47" t="s">
        <v>41</v>
      </c>
      <c r="M38" s="10"/>
      <c r="N38" s="10"/>
      <c r="O38" s="10"/>
      <c r="P38" s="10"/>
    </row>
    <row r="39" spans="3:12" ht="15">
      <c r="C39" s="1" t="s">
        <v>11</v>
      </c>
      <c r="F39" s="16">
        <v>-4</v>
      </c>
      <c r="G39" s="11"/>
      <c r="H39" s="44">
        <v>0</v>
      </c>
      <c r="I39" s="11"/>
      <c r="J39" s="16">
        <v>-4</v>
      </c>
      <c r="K39" s="11"/>
      <c r="L39" s="44">
        <v>-9</v>
      </c>
    </row>
    <row r="40" spans="6:12" ht="9" customHeight="1">
      <c r="F40" s="17"/>
      <c r="G40" s="11"/>
      <c r="H40" s="47"/>
      <c r="I40" s="11"/>
      <c r="J40" s="17"/>
      <c r="K40" s="11"/>
      <c r="L40" s="47"/>
    </row>
    <row r="41" spans="2:12" ht="15">
      <c r="B41" s="1" t="s">
        <v>10</v>
      </c>
      <c r="C41" s="1" t="s">
        <v>56</v>
      </c>
      <c r="F41" s="15">
        <f>+F39+F35</f>
        <v>2438</v>
      </c>
      <c r="G41" s="11"/>
      <c r="H41" s="45">
        <f>+H39+H35</f>
        <v>6865</v>
      </c>
      <c r="I41" s="11"/>
      <c r="J41" s="15">
        <f>+J39+J35</f>
        <v>15538</v>
      </c>
      <c r="K41" s="11"/>
      <c r="L41" s="45">
        <f>+L39+L35</f>
        <v>32991</v>
      </c>
    </row>
    <row r="42" spans="3:12" ht="15">
      <c r="C42" s="1" t="s">
        <v>57</v>
      </c>
      <c r="F42" s="15"/>
      <c r="G42" s="11"/>
      <c r="H42" s="45"/>
      <c r="I42" s="11"/>
      <c r="K42" s="11"/>
      <c r="L42" s="45"/>
    </row>
    <row r="43" spans="3:12" ht="7.5" customHeight="1">
      <c r="C43" s="1" t="s">
        <v>41</v>
      </c>
      <c r="F43" s="15"/>
      <c r="G43" s="11"/>
      <c r="H43" s="45"/>
      <c r="I43" s="11"/>
      <c r="K43" s="11"/>
      <c r="L43" s="45"/>
    </row>
    <row r="44" spans="2:14" ht="15">
      <c r="B44" s="1" t="s">
        <v>12</v>
      </c>
      <c r="C44" s="1" t="s">
        <v>58</v>
      </c>
      <c r="F44" s="16">
        <v>-65</v>
      </c>
      <c r="G44" s="14"/>
      <c r="H44" s="44">
        <v>-1949</v>
      </c>
      <c r="I44" s="14"/>
      <c r="J44" s="16">
        <v>-4595</v>
      </c>
      <c r="K44" s="14"/>
      <c r="L44" s="44">
        <v>-7558</v>
      </c>
      <c r="M44" s="14"/>
      <c r="N44" s="14"/>
    </row>
    <row r="45" spans="6:14" ht="8.25" customHeight="1">
      <c r="F45" s="17"/>
      <c r="G45" s="14"/>
      <c r="H45" s="47"/>
      <c r="I45" s="14"/>
      <c r="J45" s="17"/>
      <c r="K45" s="14"/>
      <c r="L45" s="47"/>
      <c r="M45" s="14"/>
      <c r="N45" s="14"/>
    </row>
    <row r="46" spans="2:14" ht="15">
      <c r="B46" s="1" t="s">
        <v>13</v>
      </c>
      <c r="C46" s="1" t="s">
        <v>13</v>
      </c>
      <c r="D46" s="1" t="s">
        <v>59</v>
      </c>
      <c r="F46" s="15">
        <f>+F44+F41</f>
        <v>2373</v>
      </c>
      <c r="G46" s="14"/>
      <c r="H46" s="45">
        <f>+H44+H41</f>
        <v>4916</v>
      </c>
      <c r="I46" s="14"/>
      <c r="J46" s="15">
        <f>+J44+J41</f>
        <v>10943</v>
      </c>
      <c r="K46" s="14"/>
      <c r="L46" s="45">
        <f>+L44+L41</f>
        <v>25433</v>
      </c>
      <c r="M46" s="14"/>
      <c r="N46" s="14"/>
    </row>
    <row r="47" spans="4:14" ht="15">
      <c r="D47" s="1" t="s">
        <v>60</v>
      </c>
      <c r="F47" s="15"/>
      <c r="G47" s="14"/>
      <c r="H47" s="45"/>
      <c r="I47" s="14"/>
      <c r="K47" s="14"/>
      <c r="L47" s="45"/>
      <c r="M47" s="14"/>
      <c r="N47" s="14"/>
    </row>
    <row r="48" spans="4:14" ht="8.25" customHeight="1">
      <c r="D48" s="1" t="s">
        <v>41</v>
      </c>
      <c r="F48" s="15"/>
      <c r="G48" s="14"/>
      <c r="H48" s="45"/>
      <c r="I48" s="14"/>
      <c r="K48" s="14"/>
      <c r="L48" s="45"/>
      <c r="M48" s="14"/>
      <c r="N48" s="14"/>
    </row>
    <row r="49" spans="3:14" ht="15">
      <c r="C49" s="1" t="s">
        <v>14</v>
      </c>
      <c r="D49" s="1" t="s">
        <v>15</v>
      </c>
      <c r="F49" s="17">
        <v>-240</v>
      </c>
      <c r="G49" s="54"/>
      <c r="H49" s="47">
        <v>-289</v>
      </c>
      <c r="I49" s="54"/>
      <c r="J49" s="17">
        <v>-958</v>
      </c>
      <c r="K49" s="54"/>
      <c r="L49" s="47">
        <v>-3314</v>
      </c>
      <c r="M49" s="14"/>
      <c r="N49" s="14"/>
    </row>
    <row r="50" spans="6:14" ht="9" customHeight="1">
      <c r="F50" s="17"/>
      <c r="G50" s="54"/>
      <c r="H50" s="47"/>
      <c r="I50" s="54"/>
      <c r="J50" s="17"/>
      <c r="K50" s="54"/>
      <c r="L50" s="47"/>
      <c r="M50" s="14"/>
      <c r="N50" s="14"/>
    </row>
    <row r="51" spans="2:14" ht="12.75" customHeight="1">
      <c r="B51" s="1" t="s">
        <v>16</v>
      </c>
      <c r="C51" s="1" t="s">
        <v>105</v>
      </c>
      <c r="F51" s="16">
        <v>0</v>
      </c>
      <c r="G51" s="14"/>
      <c r="H51" s="44">
        <v>0</v>
      </c>
      <c r="I51" s="14"/>
      <c r="J51" s="16">
        <v>0</v>
      </c>
      <c r="K51" s="14"/>
      <c r="L51" s="44">
        <v>0</v>
      </c>
      <c r="M51" s="14"/>
      <c r="N51" s="14"/>
    </row>
    <row r="52" spans="6:14" ht="9" customHeight="1">
      <c r="F52" s="17"/>
      <c r="G52" s="14"/>
      <c r="H52" s="47"/>
      <c r="I52" s="14"/>
      <c r="J52" s="17"/>
      <c r="K52" s="14"/>
      <c r="L52" s="47"/>
      <c r="M52" s="14"/>
      <c r="N52" s="14"/>
    </row>
    <row r="53" spans="2:14" ht="15">
      <c r="B53" s="1" t="s">
        <v>17</v>
      </c>
      <c r="C53" s="1" t="s">
        <v>61</v>
      </c>
      <c r="F53" s="15">
        <f>SUM(F46:F51)</f>
        <v>2133</v>
      </c>
      <c r="G53" s="14"/>
      <c r="H53" s="15">
        <f>SUM(H46:H51)</f>
        <v>4627</v>
      </c>
      <c r="I53" s="14"/>
      <c r="J53" s="15">
        <f>SUM(J46:J51)</f>
        <v>9985</v>
      </c>
      <c r="K53" s="14"/>
      <c r="L53" s="15">
        <f>SUM(L46:L51)</f>
        <v>22119</v>
      </c>
      <c r="M53" s="14"/>
      <c r="N53" s="14"/>
    </row>
    <row r="54" spans="3:14" ht="15">
      <c r="C54" s="1" t="s">
        <v>65</v>
      </c>
      <c r="F54" s="15"/>
      <c r="G54" s="14"/>
      <c r="H54" s="45"/>
      <c r="I54" s="14"/>
      <c r="K54" s="14"/>
      <c r="L54" s="45"/>
      <c r="M54" s="14"/>
      <c r="N54" s="14"/>
    </row>
    <row r="55" spans="6:14" ht="8.25" customHeight="1">
      <c r="F55" s="15"/>
      <c r="G55" s="14"/>
      <c r="H55" s="45"/>
      <c r="I55" s="14"/>
      <c r="K55" s="14"/>
      <c r="L55" s="45"/>
      <c r="M55" s="14"/>
      <c r="N55" s="14"/>
    </row>
    <row r="56" spans="2:12" ht="15">
      <c r="B56" s="1" t="s">
        <v>21</v>
      </c>
      <c r="C56" s="1" t="s">
        <v>13</v>
      </c>
      <c r="D56" s="1" t="s">
        <v>18</v>
      </c>
      <c r="F56" s="15">
        <v>0</v>
      </c>
      <c r="G56" s="11"/>
      <c r="H56" s="45">
        <v>0</v>
      </c>
      <c r="I56" s="11"/>
      <c r="J56" s="15">
        <v>0</v>
      </c>
      <c r="K56" s="11"/>
      <c r="L56" s="45">
        <v>0</v>
      </c>
    </row>
    <row r="57" spans="6:12" ht="7.5" customHeight="1">
      <c r="F57" s="15"/>
      <c r="G57" s="11"/>
      <c r="H57" s="45"/>
      <c r="I57" s="11"/>
      <c r="K57" s="11"/>
      <c r="L57" s="45"/>
    </row>
    <row r="58" spans="3:12" ht="15">
      <c r="C58" s="1" t="s">
        <v>14</v>
      </c>
      <c r="D58" s="1" t="s">
        <v>15</v>
      </c>
      <c r="F58" s="15">
        <v>0</v>
      </c>
      <c r="G58" s="11"/>
      <c r="H58" s="45">
        <v>0</v>
      </c>
      <c r="I58" s="11"/>
      <c r="J58" s="15">
        <v>0</v>
      </c>
      <c r="K58" s="11"/>
      <c r="L58" s="45">
        <v>0</v>
      </c>
    </row>
    <row r="59" spans="6:12" ht="6.75" customHeight="1">
      <c r="F59" s="15"/>
      <c r="G59" s="11"/>
      <c r="H59" s="45"/>
      <c r="I59" s="11"/>
      <c r="K59" s="11"/>
      <c r="L59" s="45"/>
    </row>
    <row r="60" spans="3:12" ht="15">
      <c r="C60" s="1" t="s">
        <v>19</v>
      </c>
      <c r="D60" s="1" t="s">
        <v>68</v>
      </c>
      <c r="F60" s="15">
        <f>+F56-F58</f>
        <v>0</v>
      </c>
      <c r="G60" s="11"/>
      <c r="H60" s="45">
        <f>+H56-H58</f>
        <v>0</v>
      </c>
      <c r="I60" s="11"/>
      <c r="J60" s="15">
        <f>+J56-J58</f>
        <v>0</v>
      </c>
      <c r="K60" s="11"/>
      <c r="L60" s="45">
        <f>+L56-L58</f>
        <v>0</v>
      </c>
    </row>
    <row r="61" spans="4:12" ht="15">
      <c r="D61" s="1" t="s">
        <v>66</v>
      </c>
      <c r="F61" s="15"/>
      <c r="G61" s="11"/>
      <c r="H61" s="45"/>
      <c r="I61" s="11"/>
      <c r="K61" s="11"/>
      <c r="L61" s="45"/>
    </row>
    <row r="62" spans="6:12" ht="8.25" customHeight="1">
      <c r="F62" s="16"/>
      <c r="G62" s="11"/>
      <c r="H62" s="44"/>
      <c r="I62" s="11"/>
      <c r="J62" s="16"/>
      <c r="K62" s="11"/>
      <c r="L62" s="44"/>
    </row>
    <row r="63" spans="6:12" ht="6" customHeight="1">
      <c r="F63" s="17"/>
      <c r="G63" s="11"/>
      <c r="H63" s="47"/>
      <c r="I63" s="11"/>
      <c r="J63" s="17"/>
      <c r="K63" s="11"/>
      <c r="L63" s="47"/>
    </row>
    <row r="64" spans="2:13" ht="15">
      <c r="B64" s="1" t="s">
        <v>62</v>
      </c>
      <c r="C64" s="1" t="s">
        <v>67</v>
      </c>
      <c r="F64" s="17"/>
      <c r="G64" s="13"/>
      <c r="H64" s="47"/>
      <c r="I64" s="13"/>
      <c r="J64" s="17"/>
      <c r="K64" s="13"/>
      <c r="L64" s="47"/>
      <c r="M64" s="10"/>
    </row>
    <row r="65" spans="3:12" ht="15">
      <c r="C65" s="1" t="s">
        <v>20</v>
      </c>
      <c r="F65" s="16">
        <f>+F60+F53</f>
        <v>2133</v>
      </c>
      <c r="G65" s="11"/>
      <c r="H65" s="44">
        <f>+H60+H53</f>
        <v>4627</v>
      </c>
      <c r="I65" s="11"/>
      <c r="J65" s="16">
        <f>+J60+J53</f>
        <v>9985</v>
      </c>
      <c r="K65" s="17">
        <f>+K60+K53</f>
        <v>0</v>
      </c>
      <c r="L65" s="44">
        <f>+L60+L53</f>
        <v>22119</v>
      </c>
    </row>
    <row r="66" spans="6:12" ht="15">
      <c r="F66" s="15"/>
      <c r="G66" s="11"/>
      <c r="H66" s="45"/>
      <c r="I66" s="11"/>
      <c r="K66" s="11"/>
      <c r="L66" s="45"/>
    </row>
    <row r="67" spans="1:10" ht="15">
      <c r="A67" s="7" t="s">
        <v>22</v>
      </c>
      <c r="B67" s="1" t="s">
        <v>41</v>
      </c>
      <c r="C67" s="1" t="s">
        <v>28</v>
      </c>
      <c r="J67" s="3"/>
    </row>
    <row r="68" spans="3:10" ht="15">
      <c r="C68" s="1" t="s">
        <v>63</v>
      </c>
      <c r="J68" s="3"/>
    </row>
    <row r="69" spans="3:10" ht="15">
      <c r="C69" s="1" t="s">
        <v>23</v>
      </c>
      <c r="J69" s="3"/>
    </row>
    <row r="70" spans="3:10" ht="15">
      <c r="C70" s="1" t="s">
        <v>24</v>
      </c>
      <c r="J70" s="3"/>
    </row>
    <row r="71" ht="7.5" customHeight="1">
      <c r="J71" s="3"/>
    </row>
    <row r="72" spans="3:10" ht="15">
      <c r="C72" s="1" t="s">
        <v>13</v>
      </c>
      <c r="D72" s="1" t="s">
        <v>25</v>
      </c>
      <c r="J72" s="3"/>
    </row>
    <row r="73" spans="4:12" ht="15">
      <c r="D73" s="1" t="s">
        <v>109</v>
      </c>
      <c r="F73" s="73">
        <f>ROUND(F53/188643*100,2)</f>
        <v>1.13</v>
      </c>
      <c r="G73" s="18"/>
      <c r="H73" s="72">
        <v>2.46</v>
      </c>
      <c r="I73" s="18"/>
      <c r="J73" s="73">
        <f>ROUND(J53/188643*100,2)</f>
        <v>5.29</v>
      </c>
      <c r="L73" s="72">
        <v>11.76</v>
      </c>
    </row>
    <row r="74" spans="6:12" ht="8.25" customHeight="1">
      <c r="F74" s="18"/>
      <c r="G74" s="18"/>
      <c r="H74" s="48"/>
      <c r="I74" s="18"/>
      <c r="J74" s="18"/>
      <c r="L74" s="48"/>
    </row>
    <row r="75" spans="3:10" ht="15">
      <c r="C75" s="1" t="s">
        <v>14</v>
      </c>
      <c r="D75" s="1" t="s">
        <v>26</v>
      </c>
      <c r="J75" s="3"/>
    </row>
    <row r="76" spans="4:12" ht="15">
      <c r="D76" s="1" t="s">
        <v>110</v>
      </c>
      <c r="F76" s="73">
        <f>ROUND(F53/194934*100,2)</f>
        <v>1.09</v>
      </c>
      <c r="H76" s="72">
        <v>2.38</v>
      </c>
      <c r="J76" s="73">
        <f>ROUND(J53/194934*100,2)</f>
        <v>5.12</v>
      </c>
      <c r="L76" s="72">
        <v>11.61</v>
      </c>
    </row>
    <row r="77" spans="4:10" ht="15">
      <c r="D77" s="1" t="s">
        <v>41</v>
      </c>
      <c r="J77" s="3"/>
    </row>
    <row r="78" ht="15">
      <c r="J78" s="3"/>
    </row>
    <row r="79" spans="10:12" ht="15">
      <c r="J79" s="3"/>
      <c r="L79" s="51"/>
    </row>
    <row r="80" spans="1:10" ht="14.25">
      <c r="A80" s="1"/>
      <c r="J80" s="3"/>
    </row>
    <row r="81" ht="15">
      <c r="J81" s="3"/>
    </row>
  </sheetData>
  <printOptions horizontalCentered="1"/>
  <pageMargins left="0.5" right="0.25" top="0.5" bottom="0" header="0" footer="0"/>
  <pageSetup fitToHeight="1" fitToWidth="1" horizontalDpi="600" verticalDpi="600" orientation="portrait" paperSize="9" scale="77" r:id="rId1"/>
  <headerFooter alignWithMargins="0"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view="pageBreakPreview" zoomScale="75" zoomScaleSheetLayoutView="75" workbookViewId="0" topLeftCell="A1">
      <selection activeCell="F16" sqref="F16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8.421875" style="1" customWidth="1"/>
    <col min="7" max="7" width="5.421875" style="1" customWidth="1"/>
    <col min="8" max="8" width="18.8515625" style="34" customWidth="1"/>
    <col min="9" max="9" width="4.28125" style="1" customWidth="1"/>
    <col min="10" max="16384" width="9.140625" style="1" customWidth="1"/>
  </cols>
  <sheetData>
    <row r="1" spans="1:8" ht="26.25">
      <c r="A1" s="60" t="s">
        <v>45</v>
      </c>
      <c r="B1" s="61"/>
      <c r="C1" s="61"/>
      <c r="D1" s="61"/>
      <c r="E1" s="61"/>
      <c r="H1" s="33">
        <f ca="1">NOW()</f>
        <v>37406.41718009259</v>
      </c>
    </row>
    <row r="2" spans="1:8" ht="9" customHeight="1">
      <c r="A2" s="32"/>
      <c r="B2" s="31"/>
      <c r="C2" s="31"/>
      <c r="D2" s="31"/>
      <c r="E2" s="31"/>
      <c r="H2" s="33"/>
    </row>
    <row r="3" spans="1:8" s="58" customFormat="1" ht="15.75" customHeight="1">
      <c r="A3" s="57" t="s">
        <v>106</v>
      </c>
      <c r="H3" s="59"/>
    </row>
    <row r="4" ht="6.75" customHeight="1">
      <c r="A4" s="9"/>
    </row>
    <row r="5" spans="1:8" s="4" customFormat="1" ht="12.75">
      <c r="A5" s="55" t="s">
        <v>70</v>
      </c>
      <c r="H5" s="56"/>
    </row>
    <row r="6" ht="14.25" customHeight="1">
      <c r="A6" s="3" t="s">
        <v>41</v>
      </c>
    </row>
    <row r="7" spans="6:8" ht="14.25" customHeight="1">
      <c r="F7" s="20" t="s">
        <v>38</v>
      </c>
      <c r="G7" s="2"/>
      <c r="H7" s="35" t="s">
        <v>38</v>
      </c>
    </row>
    <row r="8" spans="6:8" ht="14.25" customHeight="1">
      <c r="F8" s="21" t="s">
        <v>39</v>
      </c>
      <c r="G8" s="2"/>
      <c r="H8" s="36" t="s">
        <v>40</v>
      </c>
    </row>
    <row r="9" spans="6:8" ht="14.25" customHeight="1">
      <c r="F9" s="21" t="s">
        <v>30</v>
      </c>
      <c r="G9" s="2"/>
      <c r="H9" s="36" t="s">
        <v>42</v>
      </c>
    </row>
    <row r="10" spans="6:8" ht="14.25" customHeight="1">
      <c r="F10" s="21" t="s">
        <v>32</v>
      </c>
      <c r="G10" s="2"/>
      <c r="H10" s="36" t="s">
        <v>43</v>
      </c>
    </row>
    <row r="11" spans="6:8" ht="14.25" customHeight="1">
      <c r="F11" s="22" t="s">
        <v>107</v>
      </c>
      <c r="G11" s="2"/>
      <c r="H11" s="37" t="s">
        <v>47</v>
      </c>
    </row>
    <row r="12" spans="6:8" ht="14.25" customHeight="1">
      <c r="F12" s="23" t="s">
        <v>35</v>
      </c>
      <c r="G12" s="2"/>
      <c r="H12" s="38" t="s">
        <v>35</v>
      </c>
    </row>
    <row r="13" spans="6:8" ht="14.25" customHeight="1">
      <c r="F13" s="54"/>
      <c r="G13" s="12"/>
      <c r="H13" s="62"/>
    </row>
    <row r="14" spans="1:8" ht="14.25" customHeight="1">
      <c r="A14" s="8">
        <v>1</v>
      </c>
      <c r="B14" s="1" t="s">
        <v>71</v>
      </c>
      <c r="F14" s="39">
        <v>284836</v>
      </c>
      <c r="G14" s="12"/>
      <c r="H14" s="39">
        <v>284616</v>
      </c>
    </row>
    <row r="15" spans="1:8" ht="6.75" customHeight="1">
      <c r="A15" s="8"/>
      <c r="F15" s="39"/>
      <c r="G15" s="12"/>
      <c r="H15" s="39"/>
    </row>
    <row r="16" spans="1:8" ht="14.25" customHeight="1">
      <c r="A16" s="3">
        <f>1+A14</f>
        <v>2</v>
      </c>
      <c r="B16" s="1" t="s">
        <v>103</v>
      </c>
      <c r="F16" s="63">
        <v>70416</v>
      </c>
      <c r="G16" s="12"/>
      <c r="H16" s="63">
        <v>68491</v>
      </c>
    </row>
    <row r="17" spans="6:8" ht="6.75" customHeight="1">
      <c r="F17" s="63"/>
      <c r="G17" s="12"/>
      <c r="H17" s="63"/>
    </row>
    <row r="18" spans="1:8" ht="14.25" customHeight="1">
      <c r="A18" s="3">
        <f>1+A16</f>
        <v>3</v>
      </c>
      <c r="B18" s="1" t="s">
        <v>72</v>
      </c>
      <c r="F18" s="39">
        <v>1292</v>
      </c>
      <c r="G18" s="12"/>
      <c r="H18" s="39">
        <v>1266</v>
      </c>
    </row>
    <row r="19" spans="6:8" ht="6.75" customHeight="1">
      <c r="F19" s="39"/>
      <c r="G19" s="12"/>
      <c r="H19" s="39"/>
    </row>
    <row r="20" spans="1:8" ht="14.25" customHeight="1">
      <c r="A20" s="3">
        <f>1+A18</f>
        <v>4</v>
      </c>
      <c r="B20" s="1" t="s">
        <v>85</v>
      </c>
      <c r="F20" s="39">
        <v>13625</v>
      </c>
      <c r="G20" s="12"/>
      <c r="H20" s="39">
        <v>7515</v>
      </c>
    </row>
    <row r="21" spans="6:8" ht="6.75" customHeight="1">
      <c r="F21" s="39"/>
      <c r="G21" s="12"/>
      <c r="H21" s="39"/>
    </row>
    <row r="22" spans="1:8" ht="14.25" customHeight="1">
      <c r="A22" s="3">
        <v>5</v>
      </c>
      <c r="B22" s="1" t="s">
        <v>73</v>
      </c>
      <c r="F22" s="39">
        <v>6348</v>
      </c>
      <c r="G22" s="12"/>
      <c r="H22" s="39">
        <v>6348</v>
      </c>
    </row>
    <row r="23" spans="6:8" ht="6.75" customHeight="1">
      <c r="F23" s="39"/>
      <c r="G23" s="12"/>
      <c r="H23" s="39"/>
    </row>
    <row r="24" spans="1:8" ht="15" customHeight="1">
      <c r="A24" s="3">
        <v>6</v>
      </c>
      <c r="B24" s="1" t="s">
        <v>74</v>
      </c>
      <c r="F24" s="39">
        <v>19028</v>
      </c>
      <c r="G24" s="12"/>
      <c r="H24" s="39">
        <v>14304</v>
      </c>
    </row>
    <row r="25" spans="6:8" ht="7.5" customHeight="1">
      <c r="F25" s="39"/>
      <c r="G25" s="12"/>
      <c r="H25" s="39"/>
    </row>
    <row r="26" spans="1:8" ht="15" customHeight="1">
      <c r="A26" s="3">
        <v>7</v>
      </c>
      <c r="B26" s="1" t="s">
        <v>84</v>
      </c>
      <c r="F26" s="39"/>
      <c r="G26" s="12"/>
      <c r="H26" s="39"/>
    </row>
    <row r="27" spans="3:8" ht="15" customHeight="1">
      <c r="C27" s="1" t="s">
        <v>89</v>
      </c>
      <c r="F27" s="39">
        <v>1068</v>
      </c>
      <c r="G27" s="12"/>
      <c r="H27" s="39">
        <v>984</v>
      </c>
    </row>
    <row r="28" spans="6:8" ht="3" customHeight="1">
      <c r="F28" s="39"/>
      <c r="G28" s="12"/>
      <c r="H28" s="39"/>
    </row>
    <row r="29" spans="1:8" ht="15" customHeight="1">
      <c r="A29" s="3" t="s">
        <v>41</v>
      </c>
      <c r="B29" s="1" t="s">
        <v>41</v>
      </c>
      <c r="C29" s="1" t="s">
        <v>49</v>
      </c>
      <c r="F29" s="39">
        <v>1858</v>
      </c>
      <c r="G29" s="12"/>
      <c r="H29" s="39">
        <v>1066</v>
      </c>
    </row>
    <row r="30" spans="6:8" ht="16.5" customHeight="1">
      <c r="F30" s="39"/>
      <c r="G30" s="12"/>
      <c r="H30" s="39"/>
    </row>
    <row r="31" spans="1:8" ht="14.25" customHeight="1">
      <c r="A31" s="3">
        <v>8</v>
      </c>
      <c r="B31" s="1" t="s">
        <v>83</v>
      </c>
      <c r="F31" s="64"/>
      <c r="G31" s="12"/>
      <c r="H31" s="64"/>
    </row>
    <row r="32" spans="3:8" ht="14.25" customHeight="1">
      <c r="C32" s="1" t="s">
        <v>91</v>
      </c>
      <c r="F32" s="65">
        <v>108864</v>
      </c>
      <c r="G32" s="12"/>
      <c r="H32" s="65">
        <v>99552</v>
      </c>
    </row>
    <row r="33" spans="3:8" ht="14.25" customHeight="1">
      <c r="C33" s="1" t="s">
        <v>75</v>
      </c>
      <c r="F33" s="65">
        <v>33939</v>
      </c>
      <c r="G33" s="12"/>
      <c r="H33" s="65">
        <v>27659</v>
      </c>
    </row>
    <row r="34" spans="3:8" ht="14.25" customHeight="1">
      <c r="C34" s="1" t="s">
        <v>76</v>
      </c>
      <c r="F34" s="65">
        <v>34510</v>
      </c>
      <c r="G34" s="12"/>
      <c r="H34" s="65">
        <v>43503</v>
      </c>
    </row>
    <row r="35" spans="3:8" ht="14.25" customHeight="1">
      <c r="C35" s="1" t="s">
        <v>77</v>
      </c>
      <c r="F35" s="65">
        <v>16987</v>
      </c>
      <c r="G35" s="12"/>
      <c r="H35" s="65">
        <v>23348</v>
      </c>
    </row>
    <row r="36" spans="3:8" ht="14.25" customHeight="1">
      <c r="C36" s="1" t="s">
        <v>78</v>
      </c>
      <c r="F36" s="65">
        <v>10632</v>
      </c>
      <c r="G36" s="12"/>
      <c r="H36" s="65">
        <v>12805</v>
      </c>
    </row>
    <row r="37" spans="3:8" ht="14.25" customHeight="1">
      <c r="C37" s="1" t="s">
        <v>90</v>
      </c>
      <c r="F37" s="65">
        <v>4745</v>
      </c>
      <c r="G37" s="12"/>
      <c r="H37" s="65">
        <v>4091</v>
      </c>
    </row>
    <row r="38" spans="6:8" ht="18" customHeight="1">
      <c r="F38" s="66">
        <f>SUM(F32:F37)</f>
        <v>209677</v>
      </c>
      <c r="G38" s="12"/>
      <c r="H38" s="66">
        <f>SUM(H32:H37)</f>
        <v>210958</v>
      </c>
    </row>
    <row r="39" spans="6:8" ht="18" customHeight="1">
      <c r="F39" s="65"/>
      <c r="G39" s="12"/>
      <c r="H39" s="65"/>
    </row>
    <row r="40" spans="1:8" ht="14.25" customHeight="1">
      <c r="A40" s="3">
        <f>1+A31</f>
        <v>9</v>
      </c>
      <c r="B40" s="1" t="s">
        <v>82</v>
      </c>
      <c r="F40" s="65"/>
      <c r="G40" s="12"/>
      <c r="H40" s="65"/>
    </row>
    <row r="41" spans="3:8" ht="14.25" customHeight="1">
      <c r="C41" s="1" t="s">
        <v>79</v>
      </c>
      <c r="F41" s="65">
        <v>40938</v>
      </c>
      <c r="G41" s="12"/>
      <c r="H41" s="65">
        <v>49031</v>
      </c>
    </row>
    <row r="42" spans="3:8" ht="14.25" customHeight="1">
      <c r="C42" s="1" t="s">
        <v>102</v>
      </c>
      <c r="F42" s="65">
        <v>5492</v>
      </c>
      <c r="G42" s="12"/>
      <c r="H42" s="65">
        <v>1428</v>
      </c>
    </row>
    <row r="43" spans="3:8" ht="14.25" customHeight="1">
      <c r="C43" s="1" t="s">
        <v>80</v>
      </c>
      <c r="F43" s="65">
        <v>29158</v>
      </c>
      <c r="G43" s="12"/>
      <c r="H43" s="65">
        <v>7160</v>
      </c>
    </row>
    <row r="44" spans="3:8" ht="14.25" customHeight="1">
      <c r="C44" s="1" t="s">
        <v>99</v>
      </c>
      <c r="F44" s="65">
        <v>3066</v>
      </c>
      <c r="G44" s="12"/>
      <c r="H44" s="65">
        <v>8052</v>
      </c>
    </row>
    <row r="45" spans="6:8" ht="18" customHeight="1">
      <c r="F45" s="66">
        <f>SUM(F41:F44)</f>
        <v>78654</v>
      </c>
      <c r="G45" s="12"/>
      <c r="H45" s="66">
        <f>SUM(H41:H44)</f>
        <v>65671</v>
      </c>
    </row>
    <row r="46" spans="6:8" ht="14.25" customHeight="1">
      <c r="F46" s="67"/>
      <c r="G46" s="12"/>
      <c r="H46" s="67"/>
    </row>
    <row r="47" spans="1:8" ht="14.25" customHeight="1" thickBot="1">
      <c r="A47" s="3">
        <v>10</v>
      </c>
      <c r="B47" s="1" t="s">
        <v>81</v>
      </c>
      <c r="F47" s="68">
        <f>+F38-F45</f>
        <v>131023</v>
      </c>
      <c r="G47" s="12"/>
      <c r="H47" s="68">
        <f>+H38-H45</f>
        <v>145287</v>
      </c>
    </row>
    <row r="48" spans="6:8" ht="18" customHeight="1" thickBot="1">
      <c r="F48" s="69">
        <f>SUM(F14:F29)+F47</f>
        <v>529494</v>
      </c>
      <c r="G48" s="12"/>
      <c r="H48" s="69">
        <f>SUM(H14:H29)+H47</f>
        <v>529877</v>
      </c>
    </row>
    <row r="49" spans="6:8" ht="21" customHeight="1">
      <c r="F49" s="67"/>
      <c r="G49" s="12"/>
      <c r="H49" s="67"/>
    </row>
    <row r="50" spans="1:8" ht="14.25" customHeight="1">
      <c r="A50" s="3">
        <v>11</v>
      </c>
      <c r="B50" s="1" t="s">
        <v>86</v>
      </c>
      <c r="F50" s="39" t="s">
        <v>41</v>
      </c>
      <c r="G50" s="12"/>
      <c r="H50" s="39" t="s">
        <v>41</v>
      </c>
    </row>
    <row r="51" spans="6:8" ht="6" customHeight="1">
      <c r="F51" s="39"/>
      <c r="G51" s="12"/>
      <c r="H51" s="39"/>
    </row>
    <row r="52" spans="2:8" ht="14.25" customHeight="1">
      <c r="B52" s="1" t="s">
        <v>87</v>
      </c>
      <c r="F52" s="39">
        <v>188643</v>
      </c>
      <c r="G52" s="12"/>
      <c r="H52" s="39">
        <v>188390</v>
      </c>
    </row>
    <row r="53" spans="6:8" ht="8.25" customHeight="1">
      <c r="F53" s="39"/>
      <c r="G53" s="12"/>
      <c r="H53" s="39"/>
    </row>
    <row r="54" spans="2:8" ht="14.25" customHeight="1">
      <c r="B54" s="74" t="s">
        <v>44</v>
      </c>
      <c r="C54" s="75"/>
      <c r="D54" s="75"/>
      <c r="F54" s="39"/>
      <c r="G54" s="12"/>
      <c r="H54" s="39"/>
    </row>
    <row r="55" spans="3:8" ht="14.25" customHeight="1">
      <c r="C55" s="1" t="s">
        <v>94</v>
      </c>
      <c r="F55" s="39">
        <v>739</v>
      </c>
      <c r="G55" s="12"/>
      <c r="H55" s="39">
        <v>716</v>
      </c>
    </row>
    <row r="56" spans="3:8" ht="14.25" customHeight="1">
      <c r="C56" s="1" t="s">
        <v>88</v>
      </c>
      <c r="F56" s="39">
        <v>131506</v>
      </c>
      <c r="G56" s="12"/>
      <c r="H56" s="39">
        <v>132256</v>
      </c>
    </row>
    <row r="57" spans="3:8" ht="14.25" customHeight="1">
      <c r="C57" s="1" t="s">
        <v>95</v>
      </c>
      <c r="F57" s="39">
        <v>-130464</v>
      </c>
      <c r="G57" s="12"/>
      <c r="H57" s="39">
        <v>-130464</v>
      </c>
    </row>
    <row r="58" spans="3:8" ht="14.25" customHeight="1">
      <c r="C58" s="1" t="s">
        <v>96</v>
      </c>
      <c r="F58" s="39">
        <v>11040</v>
      </c>
      <c r="G58" s="12"/>
      <c r="H58" s="39">
        <v>11040</v>
      </c>
    </row>
    <row r="59" spans="3:8" ht="14.25" customHeight="1">
      <c r="C59" s="1" t="s">
        <v>104</v>
      </c>
      <c r="F59" s="70">
        <v>183865</v>
      </c>
      <c r="G59" s="12"/>
      <c r="H59" s="70">
        <v>183966</v>
      </c>
    </row>
    <row r="60" spans="3:8" ht="14.25" customHeight="1">
      <c r="C60" s="1" t="s">
        <v>41</v>
      </c>
      <c r="F60" s="39">
        <f>SUM(F50:F59)</f>
        <v>385329</v>
      </c>
      <c r="G60" s="12"/>
      <c r="H60" s="39">
        <f>SUM(H50:H59)</f>
        <v>385904</v>
      </c>
    </row>
    <row r="61" spans="6:8" ht="14.25" customHeight="1">
      <c r="F61" s="39"/>
      <c r="G61" s="12"/>
      <c r="H61" s="39"/>
    </row>
    <row r="62" spans="1:8" ht="14.25" customHeight="1">
      <c r="A62" s="3">
        <v>12</v>
      </c>
      <c r="B62" s="1" t="s">
        <v>92</v>
      </c>
      <c r="F62" s="39">
        <v>105834</v>
      </c>
      <c r="G62" s="12"/>
      <c r="H62" s="39">
        <v>104876</v>
      </c>
    </row>
    <row r="63" spans="6:8" ht="7.5" customHeight="1">
      <c r="F63" s="39"/>
      <c r="G63" s="12"/>
      <c r="H63" s="39"/>
    </row>
    <row r="64" spans="1:8" ht="14.25" customHeight="1">
      <c r="A64" s="3">
        <f>1+A62</f>
        <v>13</v>
      </c>
      <c r="B64" s="1" t="s">
        <v>93</v>
      </c>
      <c r="F64" s="39">
        <v>19028</v>
      </c>
      <c r="G64" s="12"/>
      <c r="H64" s="39">
        <v>19888</v>
      </c>
    </row>
    <row r="65" spans="6:8" ht="8.25" customHeight="1">
      <c r="F65" s="39"/>
      <c r="G65" s="12"/>
      <c r="H65" s="39"/>
    </row>
    <row r="66" spans="1:8" ht="14.25" customHeight="1" thickBot="1">
      <c r="A66" s="3">
        <f>1+A64</f>
        <v>14</v>
      </c>
      <c r="B66" s="1" t="s">
        <v>98</v>
      </c>
      <c r="F66" s="68">
        <v>19303</v>
      </c>
      <c r="G66" s="12"/>
      <c r="H66" s="68">
        <f>19209</f>
        <v>19209</v>
      </c>
    </row>
    <row r="67" spans="6:8" ht="18" customHeight="1" thickBot="1">
      <c r="F67" s="68">
        <f>SUM(F60:F66)</f>
        <v>529494</v>
      </c>
      <c r="G67" s="12"/>
      <c r="H67" s="68">
        <f>SUM(H60:H66)</f>
        <v>529877</v>
      </c>
    </row>
    <row r="68" spans="6:8" ht="19.5" customHeight="1">
      <c r="F68" s="39"/>
      <c r="G68" s="12"/>
      <c r="H68" s="39"/>
    </row>
    <row r="69" spans="1:8" ht="14.25" customHeight="1">
      <c r="A69" s="3">
        <v>15</v>
      </c>
      <c r="B69" s="1" t="s">
        <v>97</v>
      </c>
      <c r="F69" s="71">
        <f>ROUND((F60-F22-F24)/F52,2)</f>
        <v>1.91</v>
      </c>
      <c r="G69" s="12"/>
      <c r="H69" s="71">
        <f>ROUND((H60-H22-H24)/H52,2)</f>
        <v>1.94</v>
      </c>
    </row>
    <row r="70" spans="1:8" ht="14.25" customHeight="1">
      <c r="A70" s="3" t="s">
        <v>41</v>
      </c>
      <c r="F70" s="39"/>
      <c r="G70" s="12"/>
      <c r="H70" s="39"/>
    </row>
    <row r="71" spans="6:8" ht="14.25" customHeight="1">
      <c r="F71" s="39"/>
      <c r="G71" s="12"/>
      <c r="H71" s="39"/>
    </row>
    <row r="72" spans="6:8" ht="14.25">
      <c r="F72" s="39">
        <f>+F48-F67</f>
        <v>0</v>
      </c>
      <c r="G72" s="12"/>
      <c r="H72" s="39">
        <f>+H48-H67</f>
        <v>0</v>
      </c>
    </row>
    <row r="73" ht="14.25">
      <c r="F73" s="34"/>
    </row>
    <row r="74" ht="14.25">
      <c r="F74" s="34"/>
    </row>
    <row r="75" ht="14.25">
      <c r="F75" s="34"/>
    </row>
    <row r="76" ht="14.25">
      <c r="F76" s="34"/>
    </row>
    <row r="77" ht="14.25">
      <c r="F77" s="34"/>
    </row>
    <row r="78" ht="14.25">
      <c r="F78" s="34"/>
    </row>
    <row r="79" ht="14.25">
      <c r="F79" s="34"/>
    </row>
    <row r="80" ht="14.25">
      <c r="F80" s="34"/>
    </row>
    <row r="81" ht="14.25">
      <c r="F81" s="34"/>
    </row>
    <row r="82" ht="14.25">
      <c r="F82" s="34"/>
    </row>
    <row r="83" ht="14.25">
      <c r="F83" s="34"/>
    </row>
    <row r="84" ht="14.25">
      <c r="F84" s="34"/>
    </row>
    <row r="85" ht="14.25">
      <c r="F85" s="34"/>
    </row>
    <row r="86" ht="14.25">
      <c r="F86" s="34"/>
    </row>
    <row r="87" ht="14.25">
      <c r="F87" s="34"/>
    </row>
  </sheetData>
  <mergeCells count="1">
    <mergeCell ref="B54:D54"/>
  </mergeCells>
  <printOptions horizontalCentered="1"/>
  <pageMargins left="0.5" right="0" top="0.5" bottom="0" header="0" footer="0"/>
  <pageSetup fitToHeight="1" fitToWidth="1" horizontalDpi="300" verticalDpi="300" orientation="portrait" paperSize="9" scale="84" r:id="rId1"/>
  <headerFooter alignWithMargins="0">
    <oddFooter>&amp;C&amp;12Page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shl</cp:lastModifiedBy>
  <cp:lastPrinted>2002-05-28T08:20:40Z</cp:lastPrinted>
  <dcterms:created xsi:type="dcterms:W3CDTF">1999-11-12T07:58:13Z</dcterms:created>
  <dcterms:modified xsi:type="dcterms:W3CDTF">2001-10-16T07:23:19Z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